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Sheet1_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<sst xmlns="http://schemas.openxmlformats.org/spreadsheetml/2006/main" count="56" uniqueCount="28">
  <si>
    <t>Ex..ICD's</t>
  </si>
  <si>
    <t>Rail Freight</t>
  </si>
  <si>
    <t xml:space="preserve">Handling charges </t>
  </si>
  <si>
    <t xml:space="preserve">TPT+ Handling </t>
  </si>
  <si>
    <t>Recovery</t>
  </si>
  <si>
    <t>Charges at NSA</t>
  </si>
  <si>
    <t xml:space="preserve"> </t>
  </si>
  <si>
    <t>ICD Delhi</t>
  </si>
  <si>
    <t>20'</t>
  </si>
  <si>
    <t>40'</t>
  </si>
  <si>
    <t>ICD Malanpur</t>
  </si>
  <si>
    <t>ICD Moradabad</t>
  </si>
  <si>
    <t>ICD Dadri</t>
  </si>
  <si>
    <t>ICD Kanpur</t>
  </si>
  <si>
    <t>ICD Ludhiana</t>
  </si>
  <si>
    <t>ICD Jaipur</t>
  </si>
  <si>
    <t>ICD Jodhpur</t>
  </si>
  <si>
    <t>ICD Nagpur</t>
  </si>
  <si>
    <t>ICD Pithampur</t>
  </si>
  <si>
    <t>ICD Ahemdabad</t>
  </si>
  <si>
    <t>ICD Hyderabad</t>
  </si>
  <si>
    <t xml:space="preserve">ICD Gari Hasru </t>
  </si>
  <si>
    <t>contr size</t>
  </si>
  <si>
    <t>(Khodiyar)</t>
  </si>
  <si>
    <t xml:space="preserve">At ICD </t>
  </si>
  <si>
    <t>contr rental</t>
  </si>
  <si>
    <t>MTY Container Repo Charges fm Various ICD'S to NhavaSheva by Rail w.e.f 01st April 2015</t>
  </si>
  <si>
    <t>14.50%  BUSINESS SUPPORT SERVICE TAX APPLICABLE ON BELOW CHARGES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</si>
</sst>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/>
    </xf>
    <xf numFmtId="0" fontId="1" fillId="0" borderId="13" xfId="0" applyNumberFormat="1" applyFont="1" applyFill="1" applyBorder="1" applyAlignment="1">
      <alignment/>
    </xf>
    <xf numFmtId="0" fontId="0" fillId="0" borderId="14" xfId="0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NumberFormat="1" applyFill="1" applyBorder="1" applyAlignment="1">
      <alignment/>
    </xf>
    <xf numFmtId="1" fontId="38" fillId="0" borderId="13" xfId="0" applyNumberFormat="1" applyFont="1" applyFill="1" applyBorder="1" applyAlignment="1">
      <alignment/>
    </xf>
    <xf numFmtId="0" fontId="2" fillId="0" borderId="15" xfId="0" applyNumberFormat="1" applyFont="1" applyFill="1" applyBorder="1" applyAlignment="1">
      <alignment/>
    </xf>
    <xf numFmtId="0" fontId="2" fillId="0" borderId="16" xfId="0" applyNumberFormat="1" applyFont="1" applyFill="1" applyBorder="1" applyAlignment="1">
      <alignment/>
    </xf>
    <xf numFmtId="0" fontId="0" fillId="0" borderId="17" xfId="0" applyBorder="1" applyAlignment="1">
      <alignment horizontal="center"/>
    </xf>
    <xf numFmtId="0" fontId="1" fillId="0" borderId="18" xfId="0" applyNumberFormat="1" applyFont="1" applyFill="1" applyBorder="1" applyAlignment="1">
      <alignment/>
    </xf>
    <xf numFmtId="0" fontId="2" fillId="0" borderId="19" xfId="0" applyNumberFormat="1" applyFont="1" applyFill="1" applyBorder="1" applyAlignment="1">
      <alignment/>
    </xf>
    <xf numFmtId="0" fontId="2" fillId="0" borderId="2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21" xfId="0" applyNumberFormat="1" applyFont="1" applyFill="1" applyBorder="1" applyAlignment="1">
      <alignment/>
    </xf>
    <xf numFmtId="1" fontId="0" fillId="0" borderId="22" xfId="0" applyNumberFormat="1" applyFill="1" applyBorder="1" applyAlignment="1">
      <alignment/>
    </xf>
    <xf numFmtId="0" fontId="39" fillId="33" borderId="13" xfId="0" applyNumberFormat="1" applyFont="1" applyFill="1" applyBorder="1" applyAlignment="1">
      <alignment/>
    </xf>
    <xf numFmtId="0" fontId="2" fillId="0" borderId="15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J7" sqref="J7"/>
    </sheetView>
  </sheetViews>
  <sheetFormatPr defaultColWidth="11.140625" defaultRowHeight="12.75"/>
  <cols>
    <col min="1" max="1" width="5.8515625" style="0" customWidth="1"/>
    <col min="2" max="2" width="13.8515625" style="0" customWidth="1"/>
    <col min="3" max="3" width="11.140625" style="0" customWidth="1"/>
    <col min="4" max="4" width="11.8515625" style="0" customWidth="1"/>
    <col min="5" max="5" width="16.8515625" style="0" customWidth="1"/>
    <col min="6" max="6" width="12.8515625" style="0" customWidth="1"/>
    <col min="7" max="7" width="17.7109375" style="0" customWidth="1"/>
    <col min="8" max="8" width="11.28125" style="0" customWidth="1"/>
  </cols>
  <sheetData>
    <row r="1" spans="1:8" s="1" customFormat="1" ht="12.75">
      <c r="A1" s="2"/>
      <c r="B1" s="26" t="s">
        <v>26</v>
      </c>
      <c r="C1" s="27"/>
      <c r="D1" s="27"/>
      <c r="E1" s="27"/>
      <c r="F1" s="27"/>
      <c r="G1" s="27"/>
      <c r="H1" s="27"/>
    </row>
    <row r="2" spans="1:8" s="1" customFormat="1" ht="12.75">
      <c r="A2" s="2"/>
      <c r="B2" s="28" t="s">
        <v>27</v>
      </c>
      <c r="C2" s="27"/>
      <c r="D2" s="27"/>
      <c r="E2" s="27"/>
      <c r="F2" s="27"/>
      <c r="G2" s="27"/>
      <c r="H2" s="27"/>
    </row>
    <row r="3" spans="1:8" s="1" customFormat="1" ht="12.75">
      <c r="A3" s="2"/>
      <c r="B3" s="9"/>
      <c r="C3" s="8"/>
      <c r="D3" s="8"/>
      <c r="E3" s="18"/>
      <c r="F3" s="8"/>
      <c r="G3" s="8"/>
      <c r="H3" s="8"/>
    </row>
    <row r="4" spans="1:8" s="1" customFormat="1" ht="12.75">
      <c r="A4" s="3"/>
      <c r="B4" s="6" t="s">
        <v>0</v>
      </c>
      <c r="C4" s="6" t="s">
        <v>22</v>
      </c>
      <c r="D4" s="16" t="s">
        <v>1</v>
      </c>
      <c r="E4" s="20" t="s">
        <v>2</v>
      </c>
      <c r="F4" s="17" t="s">
        <v>25</v>
      </c>
      <c r="G4" s="6" t="s">
        <v>3</v>
      </c>
      <c r="H4" s="25" t="s">
        <v>4</v>
      </c>
    </row>
    <row r="5" spans="1:8" s="1" customFormat="1" ht="12.75">
      <c r="A5" s="4"/>
      <c r="B5" s="6"/>
      <c r="C5" s="6"/>
      <c r="D5" s="16"/>
      <c r="E5" s="21" t="s">
        <v>24</v>
      </c>
      <c r="F5" s="17"/>
      <c r="G5" s="6" t="s">
        <v>5</v>
      </c>
      <c r="H5" s="6"/>
    </row>
    <row r="6" spans="1:8" s="1" customFormat="1" ht="12.75">
      <c r="A6" s="5"/>
      <c r="B6" s="7"/>
      <c r="C6" s="7"/>
      <c r="D6" s="7"/>
      <c r="E6" s="19"/>
      <c r="F6" s="7"/>
      <c r="G6" s="7"/>
      <c r="H6" s="7"/>
    </row>
    <row r="7" spans="1:8" s="1" customFormat="1" ht="21" customHeight="1">
      <c r="A7" s="5">
        <v>1</v>
      </c>
      <c r="B7" s="10" t="s">
        <v>7</v>
      </c>
      <c r="C7" s="10" t="s">
        <v>8</v>
      </c>
      <c r="D7" s="11">
        <v>23034</v>
      </c>
      <c r="E7" s="11">
        <f>(900*10.3/100)+900</f>
        <v>992.7</v>
      </c>
      <c r="F7" s="11">
        <v>2400</v>
      </c>
      <c r="G7" s="12">
        <v>4500</v>
      </c>
      <c r="H7" s="11">
        <f aca="true" t="shared" si="0" ref="H7:H32">SUM(D7:G7)</f>
        <v>30926.7</v>
      </c>
    </row>
    <row r="8" spans="1:8" s="1" customFormat="1" ht="21" customHeight="1">
      <c r="A8" s="5"/>
      <c r="B8" s="12"/>
      <c r="C8" s="10" t="s">
        <v>9</v>
      </c>
      <c r="D8" s="11">
        <v>40450</v>
      </c>
      <c r="E8" s="11">
        <f>(1600*10.3/100)+1600</f>
        <v>1764.8</v>
      </c>
      <c r="F8" s="11">
        <v>4800</v>
      </c>
      <c r="G8" s="12">
        <v>8000</v>
      </c>
      <c r="H8" s="11">
        <f t="shared" si="0"/>
        <v>55014.8</v>
      </c>
    </row>
    <row r="9" spans="1:8" s="1" customFormat="1" ht="21" customHeight="1">
      <c r="A9" s="5">
        <v>2</v>
      </c>
      <c r="B9" s="10" t="s">
        <v>10</v>
      </c>
      <c r="C9" s="10" t="s">
        <v>8</v>
      </c>
      <c r="D9" s="11">
        <v>21910</v>
      </c>
      <c r="E9" s="11">
        <f>(1250*10.3/100)+1250</f>
        <v>1378.75</v>
      </c>
      <c r="F9" s="11">
        <v>2400</v>
      </c>
      <c r="G9" s="12">
        <v>4500</v>
      </c>
      <c r="H9" s="11">
        <f t="shared" si="0"/>
        <v>30188.75</v>
      </c>
    </row>
    <row r="10" spans="1:8" s="1" customFormat="1" ht="21" customHeight="1">
      <c r="A10" s="5"/>
      <c r="B10" s="12"/>
      <c r="C10" s="10" t="s">
        <v>9</v>
      </c>
      <c r="D10" s="11">
        <v>39326</v>
      </c>
      <c r="E10" s="11">
        <f>(1700*10.3/100)+1700</f>
        <v>1875.1</v>
      </c>
      <c r="F10" s="11">
        <v>4800</v>
      </c>
      <c r="G10" s="12">
        <v>8000</v>
      </c>
      <c r="H10" s="11">
        <f t="shared" si="0"/>
        <v>54001.1</v>
      </c>
    </row>
    <row r="11" spans="1:8" s="1" customFormat="1" ht="21" customHeight="1">
      <c r="A11" s="5">
        <v>3</v>
      </c>
      <c r="B11" s="10" t="s">
        <v>11</v>
      </c>
      <c r="C11" s="10" t="s">
        <v>8</v>
      </c>
      <c r="D11" s="11">
        <v>26965</v>
      </c>
      <c r="E11" s="11">
        <f>(350*10.3/100)+350</f>
        <v>386.05</v>
      </c>
      <c r="F11" s="11">
        <v>2400</v>
      </c>
      <c r="G11" s="12">
        <v>4500</v>
      </c>
      <c r="H11" s="11">
        <f t="shared" si="0"/>
        <v>34251.05</v>
      </c>
    </row>
    <row r="12" spans="1:8" s="1" customFormat="1" ht="21" customHeight="1">
      <c r="A12" s="5"/>
      <c r="B12" s="12"/>
      <c r="C12" s="10" t="s">
        <v>9</v>
      </c>
      <c r="D12" s="11">
        <v>47753</v>
      </c>
      <c r="E12" s="11">
        <f>(700*10.3/100)+700</f>
        <v>772.1</v>
      </c>
      <c r="F12" s="11">
        <v>4800</v>
      </c>
      <c r="G12" s="12">
        <v>8000</v>
      </c>
      <c r="H12" s="11">
        <f t="shared" si="0"/>
        <v>61325.1</v>
      </c>
    </row>
    <row r="13" spans="1:8" s="1" customFormat="1" ht="21" customHeight="1">
      <c r="A13" s="5">
        <v>4</v>
      </c>
      <c r="B13" s="10" t="s">
        <v>12</v>
      </c>
      <c r="C13" s="10" t="s">
        <v>8</v>
      </c>
      <c r="D13" s="11">
        <v>23034</v>
      </c>
      <c r="E13" s="15">
        <f>(825*10.3/100)+825</f>
        <v>909.975</v>
      </c>
      <c r="F13" s="11">
        <v>2400</v>
      </c>
      <c r="G13" s="12">
        <v>4500</v>
      </c>
      <c r="H13" s="11">
        <f t="shared" si="0"/>
        <v>30843.975</v>
      </c>
    </row>
    <row r="14" spans="1:11" s="1" customFormat="1" ht="21" customHeight="1">
      <c r="A14" s="5"/>
      <c r="B14" s="12"/>
      <c r="C14" s="10" t="s">
        <v>9</v>
      </c>
      <c r="D14" s="11">
        <v>40450</v>
      </c>
      <c r="E14" s="15">
        <f>(1500*10.3/100)+1500</f>
        <v>1654.5</v>
      </c>
      <c r="F14" s="11">
        <v>4800</v>
      </c>
      <c r="G14" s="12">
        <v>8000</v>
      </c>
      <c r="H14" s="11">
        <f t="shared" si="0"/>
        <v>54904.5</v>
      </c>
      <c r="J14" s="1" t="s">
        <v>6</v>
      </c>
      <c r="K14" s="1" t="s">
        <v>6</v>
      </c>
    </row>
    <row r="15" spans="1:8" s="1" customFormat="1" ht="21" customHeight="1">
      <c r="A15" s="5">
        <v>5</v>
      </c>
      <c r="B15" s="10" t="s">
        <v>13</v>
      </c>
      <c r="C15" s="10" t="s">
        <v>8</v>
      </c>
      <c r="D15" s="11">
        <v>25281</v>
      </c>
      <c r="E15" s="11">
        <f>(750*10.3/100)+750</f>
        <v>827.25</v>
      </c>
      <c r="F15" s="11">
        <v>2400</v>
      </c>
      <c r="G15" s="12">
        <v>4500</v>
      </c>
      <c r="H15" s="11">
        <f t="shared" si="0"/>
        <v>33008.25</v>
      </c>
    </row>
    <row r="16" spans="1:8" s="1" customFormat="1" ht="21" customHeight="1">
      <c r="A16" s="5"/>
      <c r="B16" s="12"/>
      <c r="C16" s="10" t="s">
        <v>9</v>
      </c>
      <c r="D16" s="11">
        <v>45506</v>
      </c>
      <c r="E16" s="11">
        <f>(1300*10.3/100)+1300</f>
        <v>1433.9</v>
      </c>
      <c r="F16" s="11">
        <v>4800</v>
      </c>
      <c r="G16" s="12">
        <v>8000</v>
      </c>
      <c r="H16" s="11">
        <f t="shared" si="0"/>
        <v>59739.9</v>
      </c>
    </row>
    <row r="17" spans="1:8" s="1" customFormat="1" ht="21" customHeight="1">
      <c r="A17" s="5">
        <v>6</v>
      </c>
      <c r="B17" s="10" t="s">
        <v>14</v>
      </c>
      <c r="C17" s="10" t="s">
        <v>8</v>
      </c>
      <c r="D17" s="11">
        <v>29775</v>
      </c>
      <c r="E17" s="11">
        <f>(350*10.3/100)+350</f>
        <v>386.05</v>
      </c>
      <c r="F17" s="11">
        <v>2400</v>
      </c>
      <c r="G17" s="12">
        <v>4500</v>
      </c>
      <c r="H17" s="11">
        <f t="shared" si="0"/>
        <v>37061.05</v>
      </c>
    </row>
    <row r="18" spans="1:8" s="1" customFormat="1" ht="21" customHeight="1">
      <c r="A18" s="5"/>
      <c r="B18" s="12"/>
      <c r="C18" s="10" t="s">
        <v>9</v>
      </c>
      <c r="D18" s="11">
        <v>52810</v>
      </c>
      <c r="E18" s="11">
        <f>(700*10.3/100)+700</f>
        <v>772.1</v>
      </c>
      <c r="F18" s="11">
        <v>4800</v>
      </c>
      <c r="G18" s="12">
        <v>8000</v>
      </c>
      <c r="H18" s="11">
        <f t="shared" si="0"/>
        <v>66382.1</v>
      </c>
    </row>
    <row r="19" spans="1:8" s="1" customFormat="1" ht="21" customHeight="1">
      <c r="A19" s="5">
        <v>7</v>
      </c>
      <c r="B19" s="10" t="s">
        <v>15</v>
      </c>
      <c r="C19" s="10" t="s">
        <v>8</v>
      </c>
      <c r="D19" s="11">
        <v>20787</v>
      </c>
      <c r="E19" s="11">
        <f>(500*10.3/100)+500</f>
        <v>551.5</v>
      </c>
      <c r="F19" s="11">
        <v>2400</v>
      </c>
      <c r="G19" s="12">
        <v>4500</v>
      </c>
      <c r="H19" s="11">
        <f t="shared" si="0"/>
        <v>28238.5</v>
      </c>
    </row>
    <row r="20" spans="1:8" s="1" customFormat="1" ht="21" customHeight="1">
      <c r="A20" s="5"/>
      <c r="B20" s="12"/>
      <c r="C20" s="10" t="s">
        <v>9</v>
      </c>
      <c r="D20" s="11">
        <v>36517</v>
      </c>
      <c r="E20" s="11">
        <f>(1000*10.3/100)+1000</f>
        <v>1103</v>
      </c>
      <c r="F20" s="11">
        <v>4800</v>
      </c>
      <c r="G20" s="12">
        <v>8000</v>
      </c>
      <c r="H20" s="11">
        <f t="shared" si="0"/>
        <v>50420</v>
      </c>
    </row>
    <row r="21" spans="1:8" s="1" customFormat="1" ht="21" customHeight="1">
      <c r="A21" s="5">
        <v>8</v>
      </c>
      <c r="B21" s="10" t="s">
        <v>16</v>
      </c>
      <c r="C21" s="10" t="s">
        <v>8</v>
      </c>
      <c r="D21" s="11">
        <v>17978</v>
      </c>
      <c r="E21" s="11">
        <f>(500*10.3/100)+500</f>
        <v>551.5</v>
      </c>
      <c r="F21" s="11">
        <v>2400</v>
      </c>
      <c r="G21" s="12">
        <v>4500</v>
      </c>
      <c r="H21" s="11">
        <f t="shared" si="0"/>
        <v>25429.5</v>
      </c>
    </row>
    <row r="22" spans="1:8" s="1" customFormat="1" ht="21" customHeight="1">
      <c r="A22" s="5"/>
      <c r="B22" s="12"/>
      <c r="C22" s="10" t="s">
        <v>9</v>
      </c>
      <c r="D22" s="11">
        <v>32023</v>
      </c>
      <c r="E22" s="11">
        <f>(1000*10.3/100)+1000</f>
        <v>1103</v>
      </c>
      <c r="F22" s="11">
        <v>4800</v>
      </c>
      <c r="G22" s="12">
        <v>8000</v>
      </c>
      <c r="H22" s="11">
        <f t="shared" si="0"/>
        <v>45926</v>
      </c>
    </row>
    <row r="23" spans="1:8" s="1" customFormat="1" ht="21" customHeight="1">
      <c r="A23" s="5">
        <v>9</v>
      </c>
      <c r="B23" s="10" t="s">
        <v>17</v>
      </c>
      <c r="C23" s="10" t="s">
        <v>8</v>
      </c>
      <c r="D23" s="12">
        <v>15730</v>
      </c>
      <c r="E23" s="12">
        <v>441</v>
      </c>
      <c r="F23" s="11">
        <v>2400</v>
      </c>
      <c r="G23" s="12">
        <v>4500</v>
      </c>
      <c r="H23" s="11">
        <f t="shared" si="0"/>
        <v>23071</v>
      </c>
    </row>
    <row r="24" spans="1:8" s="1" customFormat="1" ht="21" customHeight="1">
      <c r="A24" s="5"/>
      <c r="B24" s="12"/>
      <c r="C24" s="10" t="s">
        <v>9</v>
      </c>
      <c r="D24" s="12">
        <v>27528</v>
      </c>
      <c r="E24" s="12">
        <v>772</v>
      </c>
      <c r="F24" s="11">
        <v>4800</v>
      </c>
      <c r="G24" s="12">
        <v>8000</v>
      </c>
      <c r="H24" s="11">
        <f t="shared" si="0"/>
        <v>41100</v>
      </c>
    </row>
    <row r="25" spans="1:8" s="1" customFormat="1" ht="21" customHeight="1">
      <c r="A25" s="5">
        <v>10</v>
      </c>
      <c r="B25" s="10" t="s">
        <v>18</v>
      </c>
      <c r="C25" s="10" t="s">
        <v>8</v>
      </c>
      <c r="D25" s="12">
        <v>18995</v>
      </c>
      <c r="E25" s="12">
        <v>2528</v>
      </c>
      <c r="F25" s="11">
        <v>2400</v>
      </c>
      <c r="G25" s="12">
        <v>4500</v>
      </c>
      <c r="H25" s="11">
        <f t="shared" si="0"/>
        <v>28423</v>
      </c>
    </row>
    <row r="26" spans="1:8" s="1" customFormat="1" ht="21" customHeight="1">
      <c r="A26" s="5"/>
      <c r="B26" s="12"/>
      <c r="C26" s="10" t="s">
        <v>9</v>
      </c>
      <c r="D26" s="12">
        <v>30414</v>
      </c>
      <c r="E26" s="12">
        <v>4944</v>
      </c>
      <c r="F26" s="11">
        <v>4800</v>
      </c>
      <c r="G26" s="12">
        <v>8000</v>
      </c>
      <c r="H26" s="11">
        <f t="shared" si="0"/>
        <v>48158</v>
      </c>
    </row>
    <row r="27" spans="1:8" s="1" customFormat="1" ht="21" customHeight="1">
      <c r="A27" s="5">
        <v>11</v>
      </c>
      <c r="B27" s="10" t="s">
        <v>19</v>
      </c>
      <c r="C27" s="10" t="s">
        <v>8</v>
      </c>
      <c r="D27" s="12">
        <v>11798</v>
      </c>
      <c r="E27" s="12">
        <v>276</v>
      </c>
      <c r="F27" s="11">
        <v>2400</v>
      </c>
      <c r="G27" s="12">
        <v>4500</v>
      </c>
      <c r="H27" s="11">
        <f t="shared" si="0"/>
        <v>18974</v>
      </c>
    </row>
    <row r="28" spans="1:8" s="1" customFormat="1" ht="21" customHeight="1">
      <c r="A28" s="5"/>
      <c r="B28" s="14" t="s">
        <v>23</v>
      </c>
      <c r="C28" s="10" t="s">
        <v>9</v>
      </c>
      <c r="D28" s="12">
        <v>20225</v>
      </c>
      <c r="E28" s="12">
        <v>551</v>
      </c>
      <c r="F28" s="11">
        <v>4800</v>
      </c>
      <c r="G28" s="12">
        <v>8000</v>
      </c>
      <c r="H28" s="11">
        <f t="shared" si="0"/>
        <v>33576</v>
      </c>
    </row>
    <row r="29" spans="1:8" s="1" customFormat="1" ht="21" customHeight="1">
      <c r="A29" s="5">
        <v>12</v>
      </c>
      <c r="B29" s="10" t="s">
        <v>20</v>
      </c>
      <c r="C29" s="10" t="s">
        <v>8</v>
      </c>
      <c r="D29" s="12">
        <v>14045</v>
      </c>
      <c r="E29" s="12">
        <v>527</v>
      </c>
      <c r="F29" s="11">
        <v>2400</v>
      </c>
      <c r="G29" s="12">
        <v>4500</v>
      </c>
      <c r="H29" s="11">
        <f t="shared" si="0"/>
        <v>21472</v>
      </c>
    </row>
    <row r="30" spans="1:8" s="1" customFormat="1" ht="21" customHeight="1">
      <c r="A30" s="5"/>
      <c r="B30" s="12"/>
      <c r="C30" s="10" t="s">
        <v>9</v>
      </c>
      <c r="D30" s="12">
        <v>24157</v>
      </c>
      <c r="E30" s="12">
        <v>770</v>
      </c>
      <c r="F30" s="11">
        <v>4800</v>
      </c>
      <c r="G30" s="12">
        <v>8000</v>
      </c>
      <c r="H30" s="11">
        <f t="shared" si="0"/>
        <v>37727</v>
      </c>
    </row>
    <row r="31" spans="1:8" s="1" customFormat="1" ht="21" customHeight="1">
      <c r="A31" s="5">
        <v>14</v>
      </c>
      <c r="B31" s="10" t="s">
        <v>21</v>
      </c>
      <c r="C31" s="10" t="s">
        <v>8</v>
      </c>
      <c r="D31" s="11">
        <v>24719</v>
      </c>
      <c r="E31" s="15">
        <f>(850*10.3/100)+850</f>
        <v>937.55</v>
      </c>
      <c r="F31" s="11">
        <v>2400</v>
      </c>
      <c r="G31" s="12">
        <v>4500</v>
      </c>
      <c r="H31" s="11">
        <f t="shared" si="0"/>
        <v>32556.55</v>
      </c>
    </row>
    <row r="32" spans="1:8" s="1" customFormat="1" ht="21" customHeight="1">
      <c r="A32" s="5"/>
      <c r="B32" s="12" t="s">
        <v>6</v>
      </c>
      <c r="C32" s="10" t="s">
        <v>9</v>
      </c>
      <c r="D32" s="11">
        <v>43820</v>
      </c>
      <c r="E32" s="15">
        <f>(1425*10.3/100)+1425</f>
        <v>1571.775</v>
      </c>
      <c r="F32" s="23">
        <v>4800</v>
      </c>
      <c r="G32" s="12">
        <v>8000</v>
      </c>
      <c r="H32" s="11">
        <f t="shared" si="0"/>
        <v>58191.775</v>
      </c>
    </row>
    <row r="33" spans="2:8" ht="12.75">
      <c r="B33" s="13"/>
      <c r="C33" s="13"/>
      <c r="D33" s="13"/>
      <c r="E33" s="13"/>
      <c r="F33" s="24" t="s">
        <v>6</v>
      </c>
      <c r="G33" s="13"/>
      <c r="H33" s="13"/>
    </row>
    <row r="34" ht="12.75">
      <c r="F34" s="22" t="s">
        <v>6</v>
      </c>
    </row>
  </sheetData>
  <sheetProtection/>
  <mergeCells count="2">
    <mergeCell ref="B1:H1"/>
    <mergeCell ref="B2:H2"/>
  </mergeCells>
  <printOptions/>
  <pageMargins left="0.7875" right="0.7875" top="0.7875000000000001" bottom="0.7875000000000001" header="0.5" footer="0.5"/>
  <pageSetup horizontalDpi="600" verticalDpi="600" orientation="portrait" paperSize="9" r:id="rId1"/>
  <headerFooter alignWithMargins="0">
    <oddHeader>&amp;C&amp;A</oddHeader>
    <oddFooter>&amp;LMTYREPO/23/10/2006/GP&amp;CPage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140625" defaultRowHeight="12.75"/>
  <sheetData>
    <row r="1" s="1" customFormat="1" ht="12.75"/>
  </sheetData>
  <sheetProtection/>
  <printOptions/>
  <pageMargins left="0.7875" right="0.7875" top="0.7875000000000001" bottom="0.787500000000000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140625" defaultRowHeight="12.75"/>
  <sheetData>
    <row r="1" s="1" customFormat="1" ht="12.75"/>
  </sheetData>
  <sheetProtection/>
  <printOptions/>
  <pageMargins left="0.7875" right="0.7875" top="0.7875000000000001" bottom="0.787500000000000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Ganesh Poojary</dc:creator>
  <cp:keywords/>
  <dc:description/>
  <cp:lastModifiedBy>MURUGAN</cp:lastModifiedBy>
  <cp:lastPrinted>2013-01-22T11:51:16Z</cp:lastPrinted>
  <dcterms:created xsi:type="dcterms:W3CDTF">2006-02-14T05:05:55Z</dcterms:created>
  <dcterms:modified xsi:type="dcterms:W3CDTF">2016-01-18T12:13:35Z</dcterms:modified>
  <cp:category/>
  <cp:version/>
  <cp:contentType/>
  <cp:contentStatus/>
  <cp:revision>1</cp:revision>
</cp:coreProperties>
</file>